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Бюджет 2019 доходы и расходы\Дума\Исполнение за 9 месяцев 2019\"/>
    </mc:Choice>
  </mc:AlternateContent>
  <bookViews>
    <workbookView xWindow="-135" yWindow="45" windowWidth="11160" windowHeight="9480"/>
  </bookViews>
  <sheets>
    <sheet name="3.10" sheetId="2" r:id="rId1"/>
  </sheets>
  <calcPr calcId="152511"/>
</workbook>
</file>

<file path=xl/calcChain.xml><?xml version="1.0" encoding="utf-8"?>
<calcChain xmlns="http://schemas.openxmlformats.org/spreadsheetml/2006/main">
  <c r="G7" i="2" l="1"/>
  <c r="J23" i="2" l="1"/>
  <c r="E23" i="2"/>
  <c r="J26" i="2" l="1"/>
  <c r="J27" i="2"/>
  <c r="J16" i="2"/>
  <c r="J12" i="2"/>
  <c r="E27" i="2"/>
  <c r="J24" i="2" l="1"/>
  <c r="G8" i="2"/>
  <c r="F8" i="2"/>
  <c r="D8" i="2"/>
  <c r="C8" i="2"/>
  <c r="J18" i="2"/>
  <c r="I18" i="2"/>
  <c r="H18" i="2"/>
  <c r="E18" i="2"/>
  <c r="I10" i="2"/>
  <c r="G21" i="2"/>
  <c r="G20" i="2" s="1"/>
  <c r="F21" i="2"/>
  <c r="F20" i="2" s="1"/>
  <c r="D21" i="2"/>
  <c r="C21" i="2"/>
  <c r="C20" i="2" s="1"/>
  <c r="I23" i="2"/>
  <c r="H23" i="2"/>
  <c r="J28" i="2"/>
  <c r="J29" i="2"/>
  <c r="I28" i="2"/>
  <c r="I29" i="2"/>
  <c r="F7" i="2" l="1"/>
  <c r="D20" i="2"/>
  <c r="E20" i="2" s="1"/>
  <c r="E21" i="2"/>
  <c r="H8" i="2"/>
  <c r="J8" i="2"/>
  <c r="I8" i="2"/>
  <c r="E8" i="2"/>
  <c r="J14" i="2" l="1"/>
  <c r="J15" i="2"/>
  <c r="I17" i="2" l="1"/>
  <c r="I16" i="2"/>
  <c r="I15" i="2"/>
  <c r="I13" i="2"/>
  <c r="I12" i="2"/>
  <c r="J10" i="2" l="1"/>
  <c r="J11" i="2"/>
  <c r="J13" i="2"/>
  <c r="J17" i="2"/>
  <c r="J19" i="2"/>
  <c r="H17" i="2"/>
  <c r="H16" i="2"/>
  <c r="H15" i="2"/>
  <c r="H13" i="2"/>
  <c r="H12" i="2"/>
  <c r="E17" i="2"/>
  <c r="E16" i="2"/>
  <c r="E15" i="2"/>
  <c r="E13" i="2"/>
  <c r="E12" i="2"/>
  <c r="H24" i="2"/>
  <c r="H25" i="2"/>
  <c r="H26" i="2"/>
  <c r="H27" i="2"/>
  <c r="H10" i="2"/>
  <c r="H11" i="2"/>
  <c r="H14" i="2"/>
  <c r="H19" i="2"/>
  <c r="E24" i="2"/>
  <c r="E25" i="2"/>
  <c r="E26" i="2"/>
  <c r="E10" i="2"/>
  <c r="E11" i="2"/>
  <c r="E14" i="2"/>
  <c r="E19" i="2"/>
  <c r="I27" i="2"/>
  <c r="I26" i="2"/>
  <c r="J25" i="2"/>
  <c r="I25" i="2"/>
  <c r="I24" i="2"/>
  <c r="I19" i="2"/>
  <c r="I14" i="2"/>
  <c r="I11" i="2"/>
  <c r="J20" i="2" l="1"/>
  <c r="I20" i="2"/>
  <c r="J21" i="2"/>
  <c r="H20" i="2"/>
  <c r="H21" i="2"/>
  <c r="D7" i="2"/>
  <c r="I21" i="2"/>
  <c r="C7" i="2"/>
  <c r="J7" i="2" l="1"/>
  <c r="I7" i="2"/>
  <c r="H7" i="2"/>
  <c r="E7" i="2"/>
</calcChain>
</file>

<file path=xl/sharedStrings.xml><?xml version="1.0" encoding="utf-8"?>
<sst xmlns="http://schemas.openxmlformats.org/spreadsheetml/2006/main" count="39" uniqueCount="32">
  <si>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</si>
  <si>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</si>
  <si>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</si>
  <si>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</si>
  <si>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</si>
  <si>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</si>
  <si>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</si>
  <si>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</si>
  <si>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</si>
  <si>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</si>
  <si>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</si>
  <si>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</si>
  <si>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</si>
  <si>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</si>
  <si>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</si>
  <si>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</si>
  <si>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</si>
  <si>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</si>
  <si>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</si>
  <si>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субвенции бюджетам бюджетной системы Российской Федерации</t>
  </si>
  <si>
    <t>Темп роста, % (гр.6/гр.3)*100</t>
  </si>
  <si>
    <t>2018 год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</si>
  <si>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</si>
  <si>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</si>
  <si>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</si>
  <si>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</si>
  <si>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</si>
  <si>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</si>
  <si>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2019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</si>
  <si>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</si>
  <si>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 за 9 месяцев</t>
  </si>
  <si>
    <t>Сведения об исполнении консолидированного бюджета Нижневартовского района по доходам в разрезе видов доходов за 9 месяцев 2019 г. в сравнении с 9 месяцами 2018 г.,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</si>
</sst>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164" fontId="4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wrapText="1"/>
    </xf>
    <xf numFmtId="164" fontId="8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6" fillId="0" borderId="0" xfId="0" applyNumberFormat="1" applyFont="1"/>
    <xf numFmtId="164" fontId="6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0"/>
  <sheetViews>
    <sheetView tabSelected="1" topLeftCell="B1" zoomScaleNormal="100" workbookViewId="0">
      <pane xSplit="1" ySplit="4" topLeftCell="C5" activePane="bottomRight" state="frozen"/>
      <selection activeCell="B1" sqref="B1"/>
      <selection pane="topRight" activeCell="C1" sqref="C1"/>
      <selection pane="bottomLeft" activeCell="B3" sqref="B3"/>
      <selection pane="bottomRight" activeCell="E12" sqref="E12"/>
    </sheetView>
  </sheetViews>
  <sheetFormatPr defaultRowHeight="15" x14ac:dyDescent="0.25"/>
  <cols>
    <col min="1" max="1" width="0" style="2" hidden="1" customWidth="1"/>
    <col min="2" max="2" width="51.5703125" style="2" customWidth="1"/>
    <col min="3" max="3" width="15.7109375" style="30" customWidth="1"/>
    <col min="4" max="4" width="15" style="30" customWidth="1"/>
    <col min="5" max="5" width="15.28515625" style="2" customWidth="1"/>
    <col min="6" max="6" width="15.85546875" style="30" customWidth="1"/>
    <col min="7" max="7" width="15.7109375" style="30" customWidth="1"/>
    <col min="8" max="8" width="15" style="2" customWidth="1"/>
    <col min="9" max="9" width="15.5703125" style="10" customWidth="1"/>
    <col min="10" max="10" width="10.28515625" style="10" customWidth="1"/>
    <col min="11" max="16384" width="9.140625" style="2"/>
  </cols>
  <sheetData>
    <row r="1" spans="1:10" hidden="1" x14ac:dyDescent="0.25">
      <c r="C1" s="33">
        <v>43373</v>
      </c>
      <c r="D1" s="33">
        <v>43373</v>
      </c>
      <c r="F1" s="33">
        <v>43738</v>
      </c>
      <c r="G1" s="33">
        <v>43738</v>
      </c>
    </row>
    <row r="2" spans="1:10" hidden="1" x14ac:dyDescent="0.25">
      <c r="C2" s="28">
        <v>4420729758.29</v>
      </c>
      <c r="D2" s="28">
        <v>3395650377.9400001</v>
      </c>
      <c r="E2" s="29"/>
      <c r="F2" s="28">
        <v>4658784656.9300003</v>
      </c>
      <c r="G2" s="28">
        <v>3342350651.9000001</v>
      </c>
      <c r="I2" s="37"/>
    </row>
    <row r="3" spans="1:10" ht="49.5" customHeight="1" x14ac:dyDescent="0.25">
      <c r="A3" s="1"/>
      <c r="B3" s="38" t="s">
        <v>31</v>
      </c>
      <c r="C3" s="38"/>
      <c r="D3" s="38"/>
      <c r="E3" s="38"/>
      <c r="F3" s="38"/>
      <c r="G3" s="38"/>
      <c r="H3" s="38"/>
      <c r="I3" s="38"/>
      <c r="J3" s="38"/>
    </row>
    <row r="4" spans="1:10" ht="24" customHeight="1" thickBot="1" x14ac:dyDescent="0.3">
      <c r="B4" s="40" t="s">
        <v>0</v>
      </c>
      <c r="C4" s="39" t="s">
        <v>21</v>
      </c>
      <c r="D4" s="39"/>
      <c r="E4" s="39"/>
      <c r="F4" s="42" t="s">
        <v>28</v>
      </c>
      <c r="G4" s="43"/>
      <c r="H4" s="44"/>
      <c r="I4" s="45" t="s">
        <v>22</v>
      </c>
      <c r="J4" s="45" t="s">
        <v>20</v>
      </c>
    </row>
    <row r="5" spans="1:10" ht="54.75" customHeight="1" x14ac:dyDescent="0.25">
      <c r="B5" s="41"/>
      <c r="C5" s="36" t="s">
        <v>18</v>
      </c>
      <c r="D5" s="36" t="s">
        <v>30</v>
      </c>
      <c r="E5" s="32" t="s">
        <v>12</v>
      </c>
      <c r="F5" s="31" t="s">
        <v>18</v>
      </c>
      <c r="G5" s="31" t="s">
        <v>30</v>
      </c>
      <c r="H5" s="32" t="s">
        <v>12</v>
      </c>
      <c r="I5" s="46"/>
      <c r="J5" s="46"/>
    </row>
    <row r="6" spans="1:10" ht="16.5" customHeight="1" x14ac:dyDescent="0.25">
      <c r="B6" s="5">
        <v>1</v>
      </c>
      <c r="C6" s="3">
        <v>2</v>
      </c>
      <c r="D6" s="3">
        <v>3</v>
      </c>
      <c r="E6" s="4">
        <v>4</v>
      </c>
      <c r="F6" s="3">
        <v>5</v>
      </c>
      <c r="G6" s="3">
        <v>6</v>
      </c>
      <c r="H6" s="4">
        <v>7</v>
      </c>
      <c r="I6" s="6">
        <v>8</v>
      </c>
      <c r="J6" s="6">
        <v>9</v>
      </c>
    </row>
    <row r="7" spans="1:10" x14ac:dyDescent="0.25">
      <c r="B7" s="7" t="s">
        <v>1</v>
      </c>
      <c r="C7" s="8">
        <f>C8+C20</f>
        <v>4420729.7580000004</v>
      </c>
      <c r="D7" s="8">
        <f>D8+D20</f>
        <v>3395650.3550000004</v>
      </c>
      <c r="E7" s="9">
        <f>D7/C7*100</f>
        <v>76.811986728097125</v>
      </c>
      <c r="F7" s="8">
        <f>F8+F20</f>
        <v>4658784.6559999995</v>
      </c>
      <c r="G7" s="8">
        <f>G8+G20</f>
        <v>3342350.6459999997</v>
      </c>
      <c r="H7" s="9">
        <f>G7/F7*100</f>
        <v>71.742973603543177</v>
      </c>
      <c r="I7" s="8">
        <f>G7-D7</f>
        <v>-53299.70900000073</v>
      </c>
      <c r="J7" s="8">
        <f>G7/D7*100</f>
        <v>98.430353439613754</v>
      </c>
    </row>
    <row r="8" spans="1:10" s="10" customFormat="1" x14ac:dyDescent="0.25">
      <c r="B8" s="11" t="s">
        <v>7</v>
      </c>
      <c r="C8" s="8">
        <f>C10+C11+C12+C13+C14+C15+C16+C17+C18+C19</f>
        <v>2140785</v>
      </c>
      <c r="D8" s="8">
        <f>D10+D11+D12+D13+D14+D15+D16+D17+D18+D19</f>
        <v>1799322.7600000002</v>
      </c>
      <c r="E8" s="8">
        <f t="shared" ref="E8:E23" si="0">D8/C8*100</f>
        <v>84.049671499006223</v>
      </c>
      <c r="F8" s="8">
        <f>F10+F11+F12+F13+F14+F15+F16+F17+F19+F18</f>
        <v>2406262.2400000002</v>
      </c>
      <c r="G8" s="8">
        <f>G10+G11+G12+G13+G14+G15+G16+G17+G19+G18</f>
        <v>1847402.0299999996</v>
      </c>
      <c r="H8" s="8">
        <f t="shared" ref="H8:H21" si="1">G8/F8*100</f>
        <v>76.774758764447853</v>
      </c>
      <c r="I8" s="8">
        <f t="shared" ref="I8:I20" si="2">G8-D8</f>
        <v>48079.26999999932</v>
      </c>
      <c r="J8" s="8">
        <f t="shared" ref="J8:J14" si="3">G8/D8*100</f>
        <v>102.67207590927153</v>
      </c>
    </row>
    <row r="9" spans="1:10" s="10" customFormat="1" x14ac:dyDescent="0.25">
      <c r="B9" s="12" t="s">
        <v>2</v>
      </c>
      <c r="C9" s="13"/>
      <c r="D9" s="14"/>
      <c r="E9" s="14"/>
      <c r="F9" s="14"/>
      <c r="G9" s="14"/>
      <c r="H9" s="14"/>
      <c r="I9" s="14"/>
      <c r="J9" s="14"/>
    </row>
    <row r="10" spans="1:10" s="10" customFormat="1" x14ac:dyDescent="0.25">
      <c r="B10" s="12" t="s">
        <v>3</v>
      </c>
      <c r="C10" s="14">
        <v>1343869</v>
      </c>
      <c r="D10" s="14">
        <v>1084740.588</v>
      </c>
      <c r="E10" s="14">
        <f t="shared" si="0"/>
        <v>80.717732755201581</v>
      </c>
      <c r="F10" s="14">
        <v>1568377</v>
      </c>
      <c r="G10" s="14">
        <v>1198488.753</v>
      </c>
      <c r="H10" s="14">
        <f t="shared" si="1"/>
        <v>76.41585875079781</v>
      </c>
      <c r="I10" s="14">
        <f t="shared" si="2"/>
        <v>113748.16500000004</v>
      </c>
      <c r="J10" s="14">
        <f t="shared" si="3"/>
        <v>110.48620898474209</v>
      </c>
    </row>
    <row r="11" spans="1:10" s="10" customFormat="1" ht="27" customHeight="1" x14ac:dyDescent="0.25">
      <c r="B11" s="15" t="s">
        <v>5</v>
      </c>
      <c r="C11" s="34">
        <v>23111</v>
      </c>
      <c r="D11" s="14">
        <v>21056.36</v>
      </c>
      <c r="E11" s="14">
        <f t="shared" si="0"/>
        <v>91.109688027346294</v>
      </c>
      <c r="F11" s="14">
        <v>26499</v>
      </c>
      <c r="G11" s="14">
        <v>24349.059000000001</v>
      </c>
      <c r="H11" s="14">
        <f t="shared" si="1"/>
        <v>91.886708932412546</v>
      </c>
      <c r="I11" s="14">
        <f t="shared" si="2"/>
        <v>3292.6990000000005</v>
      </c>
      <c r="J11" s="14">
        <f t="shared" si="3"/>
        <v>115.63755083974627</v>
      </c>
    </row>
    <row r="12" spans="1:10" s="10" customFormat="1" ht="30" x14ac:dyDescent="0.25">
      <c r="B12" s="15" t="s">
        <v>13</v>
      </c>
      <c r="C12" s="34">
        <v>55204</v>
      </c>
      <c r="D12" s="14">
        <v>45423.516000000003</v>
      </c>
      <c r="E12" s="14">
        <f t="shared" si="0"/>
        <v>82.283015723498295</v>
      </c>
      <c r="F12" s="14">
        <v>66404</v>
      </c>
      <c r="G12" s="14">
        <v>51214.521000000001</v>
      </c>
      <c r="H12" s="14">
        <f t="shared" si="1"/>
        <v>77.125656586952601</v>
      </c>
      <c r="I12" s="14">
        <f t="shared" si="2"/>
        <v>5791.0049999999974</v>
      </c>
      <c r="J12" s="14">
        <f t="shared" si="3"/>
        <v>112.74891402065836</v>
      </c>
    </row>
    <row r="13" spans="1:10" s="10" customFormat="1" ht="30" x14ac:dyDescent="0.25">
      <c r="B13" s="15" t="s">
        <v>14</v>
      </c>
      <c r="C13" s="34">
        <v>9446</v>
      </c>
      <c r="D13" s="14">
        <v>6961.0439999999999</v>
      </c>
      <c r="E13" s="14">
        <f t="shared" si="0"/>
        <v>73.693034088503069</v>
      </c>
      <c r="F13" s="14">
        <v>8542</v>
      </c>
      <c r="G13" s="14">
        <v>6100.01</v>
      </c>
      <c r="H13" s="14">
        <f t="shared" si="1"/>
        <v>71.411964411144936</v>
      </c>
      <c r="I13" s="14">
        <f t="shared" si="2"/>
        <v>-861.03399999999965</v>
      </c>
      <c r="J13" s="14">
        <f t="shared" si="3"/>
        <v>87.630677237494837</v>
      </c>
    </row>
    <row r="14" spans="1:10" s="10" customFormat="1" x14ac:dyDescent="0.25">
      <c r="B14" s="12" t="s">
        <v>4</v>
      </c>
      <c r="C14" s="14">
        <v>728</v>
      </c>
      <c r="D14" s="14">
        <v>768.32299999999998</v>
      </c>
      <c r="E14" s="14">
        <f t="shared" si="0"/>
        <v>105.53887362637361</v>
      </c>
      <c r="F14" s="14">
        <v>642</v>
      </c>
      <c r="G14" s="14">
        <v>270.66899999999998</v>
      </c>
      <c r="H14" s="14">
        <f t="shared" si="1"/>
        <v>42.160280373831768</v>
      </c>
      <c r="I14" s="14">
        <f t="shared" si="2"/>
        <v>-497.654</v>
      </c>
      <c r="J14" s="14">
        <f t="shared" si="3"/>
        <v>35.228543203834846</v>
      </c>
    </row>
    <row r="15" spans="1:10" s="10" customFormat="1" ht="30" x14ac:dyDescent="0.25">
      <c r="B15" s="15" t="s">
        <v>15</v>
      </c>
      <c r="C15" s="14">
        <v>2159</v>
      </c>
      <c r="D15" s="14">
        <v>2160.2440000000001</v>
      </c>
      <c r="E15" s="14">
        <f t="shared" si="0"/>
        <v>100.05761926817971</v>
      </c>
      <c r="F15" s="14">
        <v>2789</v>
      </c>
      <c r="G15" s="14">
        <v>2445.4</v>
      </c>
      <c r="H15" s="14">
        <f t="shared" si="1"/>
        <v>87.680172104697036</v>
      </c>
      <c r="I15" s="14">
        <f t="shared" si="2"/>
        <v>285.15599999999995</v>
      </c>
      <c r="J15" s="14">
        <f t="shared" ref="J15:J16" si="4">G15/D15*100</f>
        <v>113.20017553572652</v>
      </c>
    </row>
    <row r="16" spans="1:10" s="10" customFormat="1" x14ac:dyDescent="0.25">
      <c r="B16" s="15" t="s">
        <v>16</v>
      </c>
      <c r="C16" s="14">
        <v>8916</v>
      </c>
      <c r="D16" s="14">
        <v>5051.7719999999999</v>
      </c>
      <c r="E16" s="14">
        <f t="shared" si="0"/>
        <v>56.659623149394342</v>
      </c>
      <c r="F16" s="14">
        <v>12993</v>
      </c>
      <c r="G16" s="14">
        <v>7603.058</v>
      </c>
      <c r="H16" s="14">
        <f t="shared" si="1"/>
        <v>58.516570461017473</v>
      </c>
      <c r="I16" s="14">
        <f t="shared" si="2"/>
        <v>2551.2860000000001</v>
      </c>
      <c r="J16" s="14">
        <f t="shared" si="4"/>
        <v>150.50279387114068</v>
      </c>
    </row>
    <row r="17" spans="2:10" s="10" customFormat="1" x14ac:dyDescent="0.25">
      <c r="B17" s="12" t="s">
        <v>17</v>
      </c>
      <c r="C17" s="14">
        <v>40500</v>
      </c>
      <c r="D17" s="14">
        <v>32128.986000000001</v>
      </c>
      <c r="E17" s="14">
        <f t="shared" si="0"/>
        <v>79.330829629629633</v>
      </c>
      <c r="F17" s="14">
        <v>43719</v>
      </c>
      <c r="G17" s="14">
        <v>34371.385000000002</v>
      </c>
      <c r="H17" s="14">
        <f t="shared" si="1"/>
        <v>78.618872801299204</v>
      </c>
      <c r="I17" s="14">
        <f t="shared" si="2"/>
        <v>2242.3990000000013</v>
      </c>
      <c r="J17" s="14">
        <f t="shared" ref="J17:J23" si="5">G17/D17*100</f>
        <v>106.97936436587199</v>
      </c>
    </row>
    <row r="18" spans="2:10" s="10" customFormat="1" x14ac:dyDescent="0.25">
      <c r="B18" s="12" t="s">
        <v>26</v>
      </c>
      <c r="C18" s="14">
        <v>3306</v>
      </c>
      <c r="D18" s="14">
        <v>2681.7269999999999</v>
      </c>
      <c r="E18" s="14">
        <f t="shared" si="0"/>
        <v>81.116969147005435</v>
      </c>
      <c r="F18" s="14">
        <v>3545</v>
      </c>
      <c r="G18" s="14">
        <v>3441.0749999999998</v>
      </c>
      <c r="H18" s="14">
        <f t="shared" si="1"/>
        <v>97.068406205923836</v>
      </c>
      <c r="I18" s="14">
        <f t="shared" si="2"/>
        <v>759.34799999999996</v>
      </c>
      <c r="J18" s="14">
        <f t="shared" si="5"/>
        <v>128.31563391799389</v>
      </c>
    </row>
    <row r="19" spans="2:10" s="10" customFormat="1" x14ac:dyDescent="0.25">
      <c r="B19" s="12" t="s">
        <v>23</v>
      </c>
      <c r="C19" s="14">
        <v>653546</v>
      </c>
      <c r="D19" s="14">
        <v>598350.19999999995</v>
      </c>
      <c r="E19" s="14">
        <f t="shared" si="0"/>
        <v>91.554412390252551</v>
      </c>
      <c r="F19" s="14">
        <v>672752.24</v>
      </c>
      <c r="G19" s="14">
        <v>519118.1</v>
      </c>
      <c r="H19" s="14">
        <f t="shared" si="1"/>
        <v>77.163340251382877</v>
      </c>
      <c r="I19" s="14">
        <f t="shared" si="2"/>
        <v>-79232.099999999977</v>
      </c>
      <c r="J19" s="14">
        <f t="shared" si="5"/>
        <v>86.758239572745197</v>
      </c>
    </row>
    <row r="20" spans="2:10" x14ac:dyDescent="0.25">
      <c r="B20" s="7" t="s">
        <v>11</v>
      </c>
      <c r="C20" s="8">
        <f>C21+C27+C28+C29</f>
        <v>2279944.7580000004</v>
      </c>
      <c r="D20" s="8">
        <f>D21+D27+D28+D29</f>
        <v>1596327.595</v>
      </c>
      <c r="E20" s="16">
        <f t="shared" si="0"/>
        <v>70.016064617298937</v>
      </c>
      <c r="F20" s="8">
        <f>F21+F27+F28+F29</f>
        <v>2252522.4159999997</v>
      </c>
      <c r="G20" s="8">
        <f>G21+G27+G28+G29</f>
        <v>1494948.6159999999</v>
      </c>
      <c r="H20" s="9">
        <f t="shared" si="1"/>
        <v>66.367757558422454</v>
      </c>
      <c r="I20" s="8">
        <f t="shared" si="2"/>
        <v>-101378.97900000005</v>
      </c>
      <c r="J20" s="8">
        <f t="shared" si="5"/>
        <v>93.649237204347131</v>
      </c>
    </row>
    <row r="21" spans="2:10" ht="30" x14ac:dyDescent="0.25">
      <c r="B21" s="17" t="s">
        <v>6</v>
      </c>
      <c r="C21" s="14">
        <f>C23+C24+C25+C26</f>
        <v>2138607.8490000004</v>
      </c>
      <c r="D21" s="14">
        <f>D23+D24+D25+D26</f>
        <v>1371730.5970000001</v>
      </c>
      <c r="E21" s="14">
        <f t="shared" si="0"/>
        <v>64.141286942410346</v>
      </c>
      <c r="F21" s="14">
        <f>F23+F24+F25+F26</f>
        <v>2219168.0109999999</v>
      </c>
      <c r="G21" s="14">
        <f>G23+G24+G25+G26</f>
        <v>1456275.88</v>
      </c>
      <c r="H21" s="18">
        <f t="shared" si="1"/>
        <v>65.622605984833655</v>
      </c>
      <c r="I21" s="14">
        <f t="shared" ref="I21:I29" si="6">G21-D21</f>
        <v>84545.282999999821</v>
      </c>
      <c r="J21" s="14">
        <f t="shared" si="5"/>
        <v>106.16340287115429</v>
      </c>
    </row>
    <row r="22" spans="2:10" x14ac:dyDescent="0.25">
      <c r="B22" s="17" t="s">
        <v>2</v>
      </c>
      <c r="C22" s="19"/>
      <c r="D22" s="14"/>
      <c r="E22" s="18"/>
      <c r="F22" s="14"/>
      <c r="G22" s="14"/>
      <c r="H22" s="18"/>
      <c r="I22" s="14"/>
      <c r="J22" s="14"/>
    </row>
    <row r="23" spans="2:10" s="23" customFormat="1" ht="30" x14ac:dyDescent="0.25">
      <c r="B23" s="20" t="s">
        <v>24</v>
      </c>
      <c r="C23" s="35">
        <v>90360.4</v>
      </c>
      <c r="D23" s="21">
        <v>81580.5</v>
      </c>
      <c r="E23" s="18">
        <f t="shared" si="0"/>
        <v>90.283464880633559</v>
      </c>
      <c r="F23" s="21">
        <v>85828.4</v>
      </c>
      <c r="G23" s="21">
        <v>82391.06</v>
      </c>
      <c r="H23" s="22">
        <f t="shared" ref="H23:H27" si="7">G23/F23*100</f>
        <v>95.995101854397845</v>
      </c>
      <c r="I23" s="21">
        <f t="shared" si="6"/>
        <v>810.55999999999767</v>
      </c>
      <c r="J23" s="14">
        <f t="shared" si="5"/>
        <v>100.9935707675241</v>
      </c>
    </row>
    <row r="24" spans="2:10" ht="45" x14ac:dyDescent="0.25">
      <c r="B24" s="20" t="s">
        <v>8</v>
      </c>
      <c r="C24" s="21">
        <v>634104.23100000003</v>
      </c>
      <c r="D24" s="21">
        <v>222169.31400000001</v>
      </c>
      <c r="E24" s="22">
        <f t="shared" ref="E24:E27" si="8">D24/C24*100</f>
        <v>35.036718435017036</v>
      </c>
      <c r="F24" s="21">
        <v>593475.11199999996</v>
      </c>
      <c r="G24" s="21">
        <v>199721.587</v>
      </c>
      <c r="H24" s="22">
        <f t="shared" si="7"/>
        <v>33.652900174186243</v>
      </c>
      <c r="I24" s="21">
        <f t="shared" si="6"/>
        <v>-22447.727000000014</v>
      </c>
      <c r="J24" s="21">
        <f t="shared" ref="J24:J27" si="9">G24/D24*100</f>
        <v>89.89611724686695</v>
      </c>
    </row>
    <row r="25" spans="2:10" ht="30" x14ac:dyDescent="0.25">
      <c r="B25" s="20" t="s">
        <v>19</v>
      </c>
      <c r="C25" s="21">
        <v>1382417.7520000001</v>
      </c>
      <c r="D25" s="21">
        <v>1043568.798</v>
      </c>
      <c r="E25" s="22">
        <f t="shared" si="8"/>
        <v>75.488671676143227</v>
      </c>
      <c r="F25" s="21">
        <v>1527268.504</v>
      </c>
      <c r="G25" s="21">
        <v>1166391.9169999999</v>
      </c>
      <c r="H25" s="22">
        <f t="shared" si="7"/>
        <v>76.371110511685117</v>
      </c>
      <c r="I25" s="21">
        <f t="shared" si="6"/>
        <v>122823.11899999995</v>
      </c>
      <c r="J25" s="21">
        <f t="shared" si="9"/>
        <v>111.76952772403608</v>
      </c>
    </row>
    <row r="26" spans="2:10" x14ac:dyDescent="0.25">
      <c r="B26" s="24" t="s">
        <v>9</v>
      </c>
      <c r="C26" s="21">
        <v>31725.466</v>
      </c>
      <c r="D26" s="21">
        <v>24411.985000000001</v>
      </c>
      <c r="E26" s="22">
        <f t="shared" si="8"/>
        <v>76.947601021841578</v>
      </c>
      <c r="F26" s="21">
        <v>12595.995000000001</v>
      </c>
      <c r="G26" s="21">
        <v>7771.3159999999998</v>
      </c>
      <c r="H26" s="22">
        <f t="shared" si="7"/>
        <v>61.696721854843538</v>
      </c>
      <c r="I26" s="21">
        <f t="shared" si="6"/>
        <v>-16640.669000000002</v>
      </c>
      <c r="J26" s="21">
        <f t="shared" si="9"/>
        <v>31.834019232766199</v>
      </c>
    </row>
    <row r="27" spans="2:10" x14ac:dyDescent="0.25">
      <c r="B27" s="25" t="s">
        <v>10</v>
      </c>
      <c r="C27" s="14">
        <v>141336.90900000001</v>
      </c>
      <c r="D27" s="14">
        <v>225236.90900000001</v>
      </c>
      <c r="E27" s="22">
        <f t="shared" si="8"/>
        <v>159.36170572401579</v>
      </c>
      <c r="F27" s="14">
        <v>33354.404999999999</v>
      </c>
      <c r="G27" s="14">
        <v>39174.673000000003</v>
      </c>
      <c r="H27" s="18">
        <f t="shared" si="7"/>
        <v>117.44977312591847</v>
      </c>
      <c r="I27" s="14">
        <f t="shared" si="6"/>
        <v>-186062.236</v>
      </c>
      <c r="J27" s="21">
        <f t="shared" si="9"/>
        <v>17.392652551451949</v>
      </c>
    </row>
    <row r="28" spans="2:10" ht="60" x14ac:dyDescent="0.25">
      <c r="B28" s="26" t="s">
        <v>29</v>
      </c>
      <c r="C28" s="14">
        <v>0</v>
      </c>
      <c r="D28" s="14">
        <v>285</v>
      </c>
      <c r="E28" s="18" t="s">
        <v>27</v>
      </c>
      <c r="F28" s="14">
        <v>0</v>
      </c>
      <c r="G28" s="14">
        <v>47.97</v>
      </c>
      <c r="H28" s="18" t="s">
        <v>27</v>
      </c>
      <c r="I28" s="14">
        <f t="shared" si="6"/>
        <v>-237.03</v>
      </c>
      <c r="J28" s="14">
        <f t="shared" ref="J28:J29" si="10">G28/D28*100</f>
        <v>16.831578947368421</v>
      </c>
    </row>
    <row r="29" spans="2:10" ht="45" x14ac:dyDescent="0.25">
      <c r="B29" s="26" t="s">
        <v>25</v>
      </c>
      <c r="C29" s="14">
        <v>0</v>
      </c>
      <c r="D29" s="14">
        <v>-924.91099999999994</v>
      </c>
      <c r="E29" s="18" t="s">
        <v>27</v>
      </c>
      <c r="F29" s="14">
        <v>0</v>
      </c>
      <c r="G29" s="14">
        <v>-549.90700000000004</v>
      </c>
      <c r="H29" s="18" t="s">
        <v>27</v>
      </c>
      <c r="I29" s="14">
        <f t="shared" si="6"/>
        <v>375.00399999999991</v>
      </c>
      <c r="J29" s="14">
        <f t="shared" si="10"/>
        <v>59.455125952659237</v>
      </c>
    </row>
    <row r="30" spans="2:10" s="27" customFormat="1" x14ac:dyDescent="0.25">
      <c r="C30" s="28"/>
      <c r="D30" s="28"/>
      <c r="F30" s="28"/>
      <c r="G30" s="28"/>
      <c r="I30" s="29"/>
      <c r="J30" s="29"/>
    </row>
  </sheetData>
  <mergeCells count="6">
    <mergeCell ref="B3:J3"/>
    <mergeCell ref="C4:E4"/>
    <mergeCell ref="B4:B5"/>
    <mergeCell ref="F4:H4"/>
    <mergeCell ref="I4:I5"/>
    <mergeCell ref="J4:J5"/>
  </mergeCells>
  <printOptions horizontalCentered="1"/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BaevaVM</cp:lastModifiedBy>
  <cp:lastPrinted>2019-10-07T10:07:03Z</cp:lastPrinted>
  <dcterms:created xsi:type="dcterms:W3CDTF">2015-05-06T07:14:08Z</dcterms:created>
  <dcterms:modified xsi:type="dcterms:W3CDTF">2019-11-26T06:36:21Z</dcterms:modified>
</cp:coreProperties>
</file>